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480" yWindow="45" windowWidth="11325" windowHeight="9885"/>
  </bookViews>
  <sheets>
    <sheet name="1-й год" sheetId="3" r:id="rId1"/>
  </sheets>
  <definedNames>
    <definedName name="_xlnm.Print_Titles" localSheetId="0">'1-й год'!$9:$9</definedName>
  </definedNames>
  <calcPr calcId="162913"/>
</workbook>
</file>

<file path=xl/calcChain.xml><?xml version="1.0" encoding="utf-8"?>
<calcChain xmlns="http://schemas.openxmlformats.org/spreadsheetml/2006/main">
  <c r="E33" i="3" l="1"/>
  <c r="C49" i="3" l="1"/>
  <c r="C29" i="3"/>
  <c r="C44" i="3" l="1"/>
  <c r="C41" i="3"/>
  <c r="C38" i="3"/>
  <c r="C33" i="3"/>
  <c r="C28" i="3"/>
  <c r="C26" i="3"/>
  <c r="C22" i="3"/>
  <c r="C17" i="3"/>
  <c r="C13" i="3"/>
  <c r="C12" i="3" s="1"/>
  <c r="C11" i="3" l="1"/>
  <c r="C10" i="3" s="1"/>
  <c r="H59" i="3" l="1"/>
  <c r="F33" i="3" l="1"/>
  <c r="E28" i="3" l="1"/>
  <c r="F17" i="3" l="1"/>
  <c r="G17" i="3"/>
  <c r="E17" i="3"/>
  <c r="F44" i="3" l="1"/>
  <c r="G44" i="3"/>
  <c r="E44" i="3"/>
  <c r="G38" i="3" l="1"/>
  <c r="F38" i="3"/>
  <c r="E38" i="3"/>
  <c r="F22" i="3" l="1"/>
  <c r="G22" i="3"/>
  <c r="E22" i="3"/>
  <c r="F41" i="3"/>
  <c r="G41" i="3"/>
  <c r="G33" i="3"/>
  <c r="F28" i="3"/>
  <c r="G28" i="3"/>
  <c r="F26" i="3"/>
  <c r="G26" i="3"/>
  <c r="F11" i="3"/>
  <c r="G11" i="3"/>
  <c r="F12" i="3"/>
  <c r="G12" i="3"/>
  <c r="G10" i="3" l="1"/>
  <c r="F10" i="3"/>
  <c r="E41" i="3"/>
  <c r="E26" i="3"/>
  <c r="E12" i="3"/>
  <c r="E11" i="3"/>
  <c r="E10" i="3" l="1"/>
</calcChain>
</file>

<file path=xl/sharedStrings.xml><?xml version="1.0" encoding="utf-8"?>
<sst xmlns="http://schemas.openxmlformats.org/spreadsheetml/2006/main" count="118" uniqueCount="117">
  <si>
    <t>1</t>
  </si>
  <si>
    <t>3</t>
  </si>
  <si>
    <t>6</t>
  </si>
  <si>
    <t>7</t>
  </si>
  <si>
    <t>8</t>
  </si>
  <si>
    <t>Наименование кода поступлений в бюджет, группы, подгруппы, статьи, подстатьи, элемента, подвида доходов, классификации операций сектора государственного управления</t>
  </si>
  <si>
    <t>ДОХОДЫ</t>
  </si>
  <si>
    <t>1 01 02010 01 1000 110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</si>
  <si>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</si>
  <si>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</si>
  <si>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</si>
  <si>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</si>
  <si>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НАЛОГОВЫЕ И НЕНАЛОГОВЫЕ ДОХОДЫ </t>
  </si>
  <si>
    <t>1 00 00000 00 0000 000</t>
  </si>
  <si>
    <t>Код бюджетной классификации</t>
  </si>
  <si>
    <t>2</t>
  </si>
  <si>
    <t>Приложение № 1</t>
  </si>
  <si>
    <t>к решению районного</t>
  </si>
  <si>
    <t>Совета народных  депутатов</t>
  </si>
  <si>
    <t>1 01 02010 01 2100 110</t>
  </si>
  <si>
    <t>1 01 02020 01 1000 110</t>
  </si>
  <si>
    <t>1 01 02030 01 1000 110</t>
  </si>
  <si>
    <t>1 05 02010 02 1000 110</t>
  </si>
  <si>
    <t>1 05 03010 01 1000 110</t>
  </si>
  <si>
    <t>1 08 03010 01 1000 110</t>
  </si>
  <si>
    <t>1 11 05025 05 0000 120</t>
  </si>
  <si>
    <t>1 11 05013 13 0000 120</t>
  </si>
  <si>
    <t>1 11 09045 05 0000 120</t>
  </si>
  <si>
    <t>1 12 01010 01 6000 120</t>
  </si>
  <si>
    <t>1 12 01020 01 6000 120</t>
  </si>
  <si>
    <t>1 12 01030 01 6000 120</t>
  </si>
  <si>
    <t>1 12 01040 01 6000 120</t>
  </si>
  <si>
    <t>1 14 06013 10 0000 430</t>
  </si>
  <si>
    <t>1 14 06013 13 0000 430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</si>
  <si>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</si>
  <si>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</si>
  <si>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1 16 25030 01 6000 140</t>
  </si>
  <si>
    <t>1 16 43000 01 6000 140</t>
  </si>
  <si>
    <t>1 16 90050 05 6000 140</t>
  </si>
  <si>
    <t>1 16 25060 01 6000 140</t>
  </si>
  <si>
    <t>1 16 28000 01 6000 140</t>
  </si>
  <si>
    <t>1 16 08010 01 6000 140</t>
  </si>
  <si>
    <t>1 16 30030 01 6000 140</t>
  </si>
  <si>
    <t>1 16 03010 01 6000 140</t>
  </si>
  <si>
    <t>1 16 03030 01 6000 140</t>
  </si>
  <si>
    <t>(тыс.рублей)</t>
  </si>
  <si>
    <t>НАЛОГИ НА ПРИБЫЛЬ, ДОХОДЫ</t>
  </si>
  <si>
    <t>Налог на доходы физических лиц</t>
  </si>
  <si>
    <t>1 01 00000 00 0000 000</t>
  </si>
  <si>
    <t>1 01 02000 01 0000 000</t>
  </si>
  <si>
    <t>1 05 00000 00 0000 000</t>
  </si>
  <si>
    <t>1 08 00000 00 0000 000</t>
  </si>
  <si>
    <t>ГОСУДАРСТВЕННАЯ ПОШЛИНА</t>
  </si>
  <si>
    <t>ДОХОДЫ ОТ ИСПОЛЬЗОВАНИЯ ИМУЩЕСТВА, НАХОДЯЩЕГОСЯ В ГОСУДАРСТВЕННОЙ И МУНИЦИПАЛЬНОЙ СОБСТВЕННОСТИ</t>
  </si>
  <si>
    <t>1 11 00000 00 0000 000</t>
  </si>
  <si>
    <t>1 12 00000 00 0000 000</t>
  </si>
  <si>
    <t>ПЛАТЕЖИ ПРИ ПОЛЬЗОВАНИИ ПРИРОДНЫМИ РЕСУРСАМИ</t>
  </si>
  <si>
    <t>ДОХОДЫ ОТ ПРОДАЖИ МАТЕРИАЛЬНЫХ И НЕМАТЕРИАЛЬНЫХ АКТИВОВ</t>
  </si>
  <si>
    <t>1 14 00000 00 0000 000</t>
  </si>
  <si>
    <t>ШТРАФЫ, САНКЦИИ, ВОЗМЕЩЕНИЕ УЩЕРБА</t>
  </si>
  <si>
    <t>1 16 00000 00 0000 000</t>
  </si>
  <si>
    <t>НАЛОГИ НА СОВОКУПНЫЙ ДОХОД</t>
  </si>
  <si>
    <t>Плановый период</t>
  </si>
  <si>
    <t>2019 год</t>
  </si>
  <si>
    <t>Наименование кода поступлений в бюджет доходов</t>
  </si>
  <si>
    <t>1 13 00000 00 0000 000</t>
  </si>
  <si>
    <t>ДОХОДЫ ОТ ОКАЗАНИЯ ПЛАТНЫХ УСЛУГ (РАБОТ) И КОМПЕНСАЦИИ ЗАТРАТ ГОСУДАРСТВА</t>
  </si>
  <si>
    <t>Прочие доходы от оказания платных услуг (работ) получателями средств бюджетов муниципальных районов</t>
  </si>
  <si>
    <t>Прочие доходы от компенсации затрат бюджетов муниципальных районов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</si>
  <si>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</si>
  <si>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</si>
  <si>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</si>
  <si>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</si>
  <si>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</si>
  <si>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</si>
  <si>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</si>
  <si>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</si>
  <si>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</si>
  <si>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1 05 04020 02 1000 110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</si>
  <si>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</si>
  <si>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</si>
  <si>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</si>
  <si>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выбросы загрязняющих веществ в атмосферный воздух передвижными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</si>
  <si>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</si>
  <si>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</si>
  <si>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1 16 25050 01 6000 140</t>
  </si>
  <si>
    <t>1 16 35030 05 6000 140</t>
  </si>
  <si>
    <t>1 16 33050 05 6000 140</t>
  </si>
  <si>
    <t>1 16 08020 01 6000 140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</si>
  <si>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</si>
  <si>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в области охраны окружающей среды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</si>
  <si>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Российской Федерации об охране и использовании животного мира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</si>
  <si>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</si>
  <si>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</si>
  <si>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</si>
  <si>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</si>
  <si>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административные правонарушения в области государственного регулирования производства и оборота табачной продукции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</si>
  <si>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</si>
  <si>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</si>
  <si>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</si>
  <si>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Суммы по искам о возмещении вреда, причиненного окружающей среде, подлежащие зачислению в бюджеты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</si>
  <si>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Прочие поступления от денежных взысканий (штрафов) и иных сумм в возмещение ущерба, зачисляемые в бюджеты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</si>
  <si>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НАЛОГИ  НА ТОВАРЫ (РАБОТЫ, УСЛУГИ) РЕАЛИЗУЕМЫЕ НА ТЕРРИТОРИИ РОССИЙСКОЙ ФЕДЕРАЦИИ</t>
  </si>
  <si>
    <t>1 03 00000 00 0000 000</t>
  </si>
  <si>
    <t>1 03 02230 01 0000 000</t>
  </si>
  <si>
    <t>1 03 02240 01 0000 000</t>
  </si>
  <si>
    <t>1 03 02250 01 0000 000</t>
  </si>
  <si>
    <t>1 03 02260 01 0000 000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</si>
  <si>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</si>
  <si>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от ___________ № _____</t>
  </si>
  <si>
    <t>1 13 01995 05 0000 130</t>
  </si>
  <si>
    <t>1 13 02995 05 0000 130</t>
  </si>
  <si>
    <t>2020 год</t>
  </si>
  <si>
    <t>1 11 05013 05 0000 120</t>
  </si>
  <si>
    <t>2017 год</t>
  </si>
  <si>
    <t>Прогнозируемые объемы налоговых и неналоговых доходов районного бюджета  по кодам видов и подвидов доходов на 2019 год и плановый период 2020 и 2021 годов</t>
  </si>
  <si>
    <t>2021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</si>
</sst>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0"/>
  </numFmts>
  <fonts count="9" x14ac:knownFonts="1">
    <font>
      <sz val="10"/>
      <name val="Arial Cyr"/>
      <charset val="204"/>
    </font>
    <font>
      <sz val="14"/>
      <color rgb="FF000000"/>
      <name val="Times New Roman"/>
      <family val="1"/>
      <charset val="204"/>
    </font>
    <font>
      <b/>
      <sz val="14"/>
      <name val="Times New Roman"/>
      <family val="1"/>
      <charset val="204"/>
    </font>
    <font>
      <sz val="14"/>
      <name val="Times New Roman"/>
      <family val="1"/>
      <charset val="204"/>
    </font>
    <font>
      <b/>
      <sz val="14"/>
      <color rgb="FF000000"/>
      <name val="Times New Roman"/>
      <family val="1"/>
      <charset val="204"/>
    </font>
    <font>
      <sz val="14"/>
      <color rgb="FFFF0000"/>
      <name val="Times New Roman"/>
      <family val="1"/>
      <charset val="204"/>
    </font>
    <font>
      <sz val="14"/>
      <color rgb="FF002060"/>
      <name val="Times New Roman"/>
      <family val="1"/>
      <charset val="204"/>
    </font>
    <font>
      <b/>
      <sz val="14"/>
      <color rgb="FF002060"/>
      <name val="Times New Roman"/>
      <family val="1"/>
      <charset val="204"/>
    </font>
    <font>
      <sz val="10"/>
      <color rgb="FF002060"/>
      <name val="Arial Cyr"/>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s>
  <cellStyleXfs count="1">
    <xf numFmtId="0" fontId="0" fillId="0" borderId="0"/>
  </cellStyleXfs>
  <cellXfs count="63">
    <xf numFmtId="0" fontId="0" fillId="0" borderId="0" xfId="0"/>
    <xf numFmtId="164" fontId="1" fillId="0" borderId="1" xfId="0" applyNumberFormat="1" applyFont="1" applyBorder="1" applyAlignment="1">
      <alignment horizontal="justify" vertical="top" wrapText="1"/>
    </xf>
    <xf numFmtId="164" fontId="1" fillId="0" borderId="2" xfId="0" applyNumberFormat="1" applyFont="1" applyBorder="1" applyAlignment="1">
      <alignment horizontal="justify" vertical="top" wrapText="1"/>
    </xf>
    <xf numFmtId="49" fontId="2" fillId="0" borderId="2" xfId="0" applyNumberFormat="1" applyFont="1" applyBorder="1" applyAlignment="1">
      <alignment horizontal="center" vertical="top"/>
    </xf>
    <xf numFmtId="49" fontId="2" fillId="0" borderId="2" xfId="0" applyNumberFormat="1" applyFont="1" applyBorder="1" applyAlignment="1">
      <alignment horizontal="center" vertical="center"/>
    </xf>
    <xf numFmtId="49" fontId="2" fillId="0" borderId="1" xfId="0" applyNumberFormat="1" applyFont="1" applyBorder="1" applyAlignment="1">
      <alignment horizontal="center" vertical="center"/>
    </xf>
    <xf numFmtId="164" fontId="2" fillId="0" borderId="1" xfId="0" applyNumberFormat="1" applyFont="1" applyBorder="1" applyAlignment="1">
      <alignment horizontal="justify" vertical="top" wrapText="1"/>
    </xf>
    <xf numFmtId="164" fontId="2" fillId="0" borderId="1" xfId="0" applyNumberFormat="1" applyFont="1" applyBorder="1" applyAlignment="1">
      <alignment horizontal="justify" vertical="center" wrapText="1"/>
    </xf>
    <xf numFmtId="0" fontId="3" fillId="0" borderId="3" xfId="0" applyFont="1" applyBorder="1" applyAlignment="1">
      <alignment vertical="top"/>
    </xf>
    <xf numFmtId="0" fontId="3" fillId="0" borderId="3" xfId="0" applyFont="1" applyBorder="1"/>
    <xf numFmtId="0" fontId="3" fillId="0" borderId="0" xfId="0" applyFont="1" applyAlignment="1">
      <alignment vertical="top"/>
    </xf>
    <xf numFmtId="0" fontId="3" fillId="0" borderId="0" xfId="0" applyFont="1"/>
    <xf numFmtId="164" fontId="2" fillId="0" borderId="0" xfId="0" applyNumberFormat="1" applyFont="1" applyAlignment="1">
      <alignment horizontal="center" vertical="top" wrapText="1"/>
    </xf>
    <xf numFmtId="164" fontId="2" fillId="0" borderId="0" xfId="0" applyNumberFormat="1" applyFont="1" applyAlignment="1">
      <alignment horizontal="center" vertical="center" wrapText="1"/>
    </xf>
    <xf numFmtId="49" fontId="2"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3" fillId="0" borderId="0" xfId="0" applyNumberFormat="1" applyFont="1" applyFill="1" applyBorder="1" applyAlignment="1" applyProtection="1">
      <alignment vertical="top"/>
    </xf>
    <xf numFmtId="49" fontId="1" fillId="0" borderId="2" xfId="0" applyNumberFormat="1" applyFont="1" applyBorder="1" applyAlignment="1">
      <alignment horizontal="center" vertical="center" wrapText="1"/>
    </xf>
    <xf numFmtId="164" fontId="3" fillId="2" borderId="0" xfId="0" applyNumberFormat="1" applyFont="1" applyFill="1" applyAlignment="1">
      <alignment horizontal="right" vertical="center" wrapText="1"/>
    </xf>
    <xf numFmtId="164" fontId="2" fillId="0" borderId="2" xfId="0" applyNumberFormat="1" applyFont="1" applyBorder="1" applyAlignment="1">
      <alignment horizontal="justify" vertical="top" wrapText="1"/>
    </xf>
    <xf numFmtId="164" fontId="2" fillId="0" borderId="2" xfId="0" applyNumberFormat="1" applyFont="1" applyBorder="1" applyAlignment="1">
      <alignment horizontal="justify" vertical="center" wrapText="1"/>
    </xf>
    <xf numFmtId="164" fontId="1" fillId="0" borderId="2" xfId="0" applyNumberFormat="1" applyFont="1" applyBorder="1" applyAlignment="1">
      <alignment horizontal="center" vertical="center" wrapText="1"/>
    </xf>
    <xf numFmtId="164" fontId="4" fillId="0" borderId="2" xfId="0" applyNumberFormat="1" applyFont="1" applyBorder="1" applyAlignment="1">
      <alignment horizontal="justify" vertical="top" wrapText="1"/>
    </xf>
    <xf numFmtId="49" fontId="4" fillId="0" borderId="1" xfId="0" applyNumberFormat="1" applyFont="1" applyBorder="1" applyAlignment="1">
      <alignment horizontal="center" vertical="center" wrapText="1"/>
    </xf>
    <xf numFmtId="164" fontId="4" fillId="0" borderId="2" xfId="0" applyNumberFormat="1" applyFont="1" applyBorder="1" applyAlignment="1">
      <alignment horizontal="left" vertical="top" wrapText="1"/>
    </xf>
    <xf numFmtId="164" fontId="3" fillId="0" borderId="2" xfId="0" applyNumberFormat="1" applyFont="1" applyBorder="1" applyAlignment="1">
      <alignment horizontal="justify" vertical="top" wrapText="1"/>
    </xf>
    <xf numFmtId="49" fontId="3" fillId="0" borderId="1"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164" fontId="3" fillId="0" borderId="0" xfId="0" applyNumberFormat="1" applyFont="1" applyAlignment="1">
      <alignment horizontal="right" vertical="center" wrapText="1"/>
    </xf>
    <xf numFmtId="49" fontId="3" fillId="0" borderId="2" xfId="0" applyNumberFormat="1" applyFont="1" applyBorder="1" applyAlignment="1">
      <alignment horizontal="center" vertical="center" wrapText="1"/>
    </xf>
    <xf numFmtId="165" fontId="2" fillId="0" borderId="1" xfId="0" applyNumberFormat="1" applyFont="1" applyBorder="1" applyAlignment="1">
      <alignment horizontal="center" vertical="center"/>
    </xf>
    <xf numFmtId="165" fontId="2" fillId="0" borderId="2" xfId="0" applyNumberFormat="1" applyFont="1" applyBorder="1" applyAlignment="1">
      <alignment horizontal="center" vertical="center"/>
    </xf>
    <xf numFmtId="165" fontId="5" fillId="0" borderId="1" xfId="0" applyNumberFormat="1" applyFont="1" applyBorder="1" applyAlignment="1">
      <alignment horizontal="center" vertical="center"/>
    </xf>
    <xf numFmtId="165" fontId="3" fillId="0" borderId="0" xfId="0" applyNumberFormat="1" applyFont="1"/>
    <xf numFmtId="164" fontId="2" fillId="0" borderId="0" xfId="0" applyNumberFormat="1" applyFont="1" applyAlignment="1">
      <alignment horizontal="center" vertical="center" wrapText="1"/>
    </xf>
    <xf numFmtId="49" fontId="4" fillId="0" borderId="2" xfId="0" applyNumberFormat="1" applyFont="1" applyBorder="1" applyAlignment="1">
      <alignment horizontal="center" vertical="center" wrapText="1"/>
    </xf>
    <xf numFmtId="0" fontId="0" fillId="0" borderId="2" xfId="0" applyBorder="1" applyAlignment="1">
      <alignment horizontal="center" vertical="center" wrapText="1"/>
    </xf>
    <xf numFmtId="49" fontId="2" fillId="0" borderId="2" xfId="0" applyNumberFormat="1" applyFont="1" applyBorder="1" applyAlignment="1">
      <alignment horizontal="center" vertical="center" wrapText="1"/>
    </xf>
    <xf numFmtId="0" fontId="6" fillId="0" borderId="0" xfId="0" applyNumberFormat="1" applyFont="1" applyFill="1" applyBorder="1" applyAlignment="1" applyProtection="1">
      <alignment vertical="top"/>
    </xf>
    <xf numFmtId="164" fontId="6" fillId="2" borderId="0" xfId="0" applyNumberFormat="1" applyFont="1" applyFill="1" applyAlignment="1">
      <alignment horizontal="right" vertical="center" wrapText="1"/>
    </xf>
    <xf numFmtId="49" fontId="7" fillId="0" borderId="2" xfId="0" applyNumberFormat="1" applyFont="1" applyBorder="1" applyAlignment="1">
      <alignment horizontal="center" vertical="center"/>
    </xf>
    <xf numFmtId="165" fontId="7" fillId="0" borderId="1" xfId="0" applyNumberFormat="1" applyFont="1" applyBorder="1" applyAlignment="1">
      <alignment horizontal="center" vertical="center"/>
    </xf>
    <xf numFmtId="165" fontId="7" fillId="0" borderId="2" xfId="0" applyNumberFormat="1" applyFont="1" applyBorder="1" applyAlignment="1">
      <alignment horizontal="center" vertical="center"/>
    </xf>
    <xf numFmtId="165" fontId="6" fillId="0" borderId="2" xfId="0" applyNumberFormat="1" applyFont="1" applyBorder="1" applyAlignment="1">
      <alignment horizontal="center" vertical="center"/>
    </xf>
    <xf numFmtId="165" fontId="6" fillId="0" borderId="1" xfId="0" applyNumberFormat="1" applyFont="1" applyBorder="1" applyAlignment="1">
      <alignment horizontal="center" vertical="center"/>
    </xf>
    <xf numFmtId="0" fontId="6" fillId="0" borderId="3" xfId="0" applyFont="1" applyBorder="1"/>
    <xf numFmtId="165" fontId="6" fillId="0" borderId="0" xfId="0" applyNumberFormat="1" applyFont="1"/>
    <xf numFmtId="0" fontId="6" fillId="0" borderId="0" xfId="0" applyFont="1"/>
    <xf numFmtId="165" fontId="3" fillId="0" borderId="2" xfId="0" applyNumberFormat="1" applyFont="1" applyBorder="1" applyAlignment="1">
      <alignment horizontal="center" vertical="center"/>
    </xf>
    <xf numFmtId="165" fontId="3" fillId="0" borderId="1" xfId="0" applyNumberFormat="1" applyFont="1" applyBorder="1" applyAlignment="1">
      <alignment horizontal="center" vertical="center"/>
    </xf>
    <xf numFmtId="165" fontId="3" fillId="3" borderId="2" xfId="0" applyNumberFormat="1" applyFont="1" applyFill="1" applyBorder="1" applyAlignment="1">
      <alignment horizontal="center" vertical="center"/>
    </xf>
    <xf numFmtId="165" fontId="2" fillId="3" borderId="2" xfId="0" applyNumberFormat="1" applyFont="1" applyFill="1" applyBorder="1" applyAlignment="1">
      <alignment horizontal="center" vertical="center"/>
    </xf>
    <xf numFmtId="164" fontId="2" fillId="0" borderId="0" xfId="0" applyNumberFormat="1" applyFont="1" applyAlignment="1">
      <alignment horizontal="center" vertical="center" wrapText="1"/>
    </xf>
    <xf numFmtId="49" fontId="4" fillId="0" borderId="5" xfId="0" applyNumberFormat="1" applyFont="1" applyBorder="1" applyAlignment="1">
      <alignment horizontal="center" vertical="center" wrapText="1"/>
    </xf>
    <xf numFmtId="0" fontId="0" fillId="0" borderId="6" xfId="0" applyBorder="1" applyAlignment="1">
      <alignment horizontal="center" vertical="center" wrapText="1"/>
    </xf>
    <xf numFmtId="49" fontId="4" fillId="0" borderId="2"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wrapText="1"/>
    </xf>
    <xf numFmtId="164" fontId="2" fillId="0" borderId="2"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0" fontId="8" fillId="0" borderId="2" xfId="0" applyFont="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9"/>
  <sheetViews>
    <sheetView tabSelected="1" zoomScale="70" zoomScaleNormal="70" zoomScalePageLayoutView="55" workbookViewId="0">
      <selection activeCell="G10" sqref="G10"/>
    </sheetView>
  </sheetViews>
  <sheetFormatPr defaultColWidth="8.85546875" defaultRowHeight="18.75" x14ac:dyDescent="0.3"/>
  <cols>
    <col min="1" max="1" width="84" style="10" customWidth="1"/>
    <col min="2" max="2" width="35.5703125" style="11" customWidth="1"/>
    <col min="3" max="3" width="32.140625" style="49" hidden="1" customWidth="1"/>
    <col min="4" max="4" width="35.5703125" style="11" hidden="1" customWidth="1"/>
    <col min="5" max="5" width="32.140625" style="11" customWidth="1"/>
    <col min="6" max="6" width="29.42578125" style="11" customWidth="1"/>
    <col min="7" max="7" width="32.85546875" style="11" customWidth="1"/>
    <col min="8" max="8" width="80.7109375" style="11" hidden="1" customWidth="1"/>
    <col min="9" max="9" width="18.28515625" style="11" customWidth="1"/>
    <col min="10" max="10" width="15.140625" style="11" customWidth="1"/>
    <col min="11" max="12" width="16.42578125" style="11" customWidth="1"/>
    <col min="13" max="16384" width="8.85546875" style="11"/>
  </cols>
  <sheetData>
    <row r="1" spans="1:8" ht="20.25" customHeight="1" x14ac:dyDescent="0.3">
      <c r="C1" s="40"/>
      <c r="E1" s="17"/>
      <c r="F1" s="17"/>
      <c r="G1" s="17" t="s">
        <v>16</v>
      </c>
    </row>
    <row r="2" spans="1:8" ht="18.75" customHeight="1" x14ac:dyDescent="0.3">
      <c r="C2" s="40"/>
      <c r="E2" s="17"/>
      <c r="F2" s="17"/>
      <c r="G2" s="17" t="s">
        <v>17</v>
      </c>
    </row>
    <row r="3" spans="1:8" ht="18" customHeight="1" x14ac:dyDescent="0.3">
      <c r="C3" s="40"/>
      <c r="E3" s="17"/>
      <c r="F3" s="17"/>
      <c r="G3" s="17" t="s">
        <v>18</v>
      </c>
    </row>
    <row r="4" spans="1:8" ht="36.75" customHeight="1" x14ac:dyDescent="0.3">
      <c r="C4" s="40"/>
      <c r="E4" s="17"/>
      <c r="F4" s="17"/>
      <c r="G4" s="17" t="s">
        <v>109</v>
      </c>
    </row>
    <row r="5" spans="1:8" ht="48" customHeight="1" x14ac:dyDescent="0.3">
      <c r="A5" s="54" t="s">
        <v>115</v>
      </c>
      <c r="B5" s="54"/>
      <c r="C5" s="54"/>
      <c r="D5" s="54"/>
      <c r="E5" s="54"/>
      <c r="F5" s="54"/>
      <c r="G5" s="54"/>
    </row>
    <row r="6" spans="1:8" ht="20.25" customHeight="1" x14ac:dyDescent="0.3">
      <c r="A6" s="12"/>
      <c r="B6" s="13"/>
      <c r="C6" s="41"/>
      <c r="D6" s="36"/>
      <c r="E6" s="19"/>
      <c r="F6" s="13"/>
      <c r="G6" s="30" t="s">
        <v>45</v>
      </c>
    </row>
    <row r="7" spans="1:8" ht="20.25" customHeight="1" x14ac:dyDescent="0.3">
      <c r="A7" s="55" t="s">
        <v>64</v>
      </c>
      <c r="B7" s="57" t="s">
        <v>14</v>
      </c>
      <c r="C7" s="61" t="s">
        <v>114</v>
      </c>
      <c r="D7" s="37"/>
      <c r="E7" s="57" t="s">
        <v>63</v>
      </c>
      <c r="F7" s="60" t="s">
        <v>62</v>
      </c>
      <c r="G7" s="58"/>
    </row>
    <row r="8" spans="1:8" ht="24" customHeight="1" x14ac:dyDescent="0.3">
      <c r="A8" s="56"/>
      <c r="B8" s="58"/>
      <c r="C8" s="62"/>
      <c r="D8" s="38"/>
      <c r="E8" s="59"/>
      <c r="F8" s="29" t="s">
        <v>112</v>
      </c>
      <c r="G8" s="29" t="s">
        <v>116</v>
      </c>
      <c r="H8" s="28" t="s">
        <v>5</v>
      </c>
    </row>
    <row r="9" spans="1:8" x14ac:dyDescent="0.3">
      <c r="A9" s="3" t="s">
        <v>0</v>
      </c>
      <c r="B9" s="4" t="s">
        <v>15</v>
      </c>
      <c r="C9" s="42" t="s">
        <v>1</v>
      </c>
      <c r="D9" s="4"/>
      <c r="E9" s="4" t="s">
        <v>1</v>
      </c>
      <c r="F9" s="5" t="s">
        <v>2</v>
      </c>
      <c r="G9" s="5" t="s">
        <v>3</v>
      </c>
      <c r="H9" s="5" t="s">
        <v>4</v>
      </c>
    </row>
    <row r="10" spans="1:8" x14ac:dyDescent="0.3">
      <c r="A10" s="6" t="s">
        <v>12</v>
      </c>
      <c r="B10" s="14" t="s">
        <v>13</v>
      </c>
      <c r="C10" s="43">
        <f>C11+C22+C26+C28+C33+C41+C44+C38+C17</f>
        <v>149328.28148508843</v>
      </c>
      <c r="D10" s="39"/>
      <c r="E10" s="32">
        <f>E11+E22+E26+E28+E33+E41+E44+E38+E17</f>
        <v>155540.20274120828</v>
      </c>
      <c r="F10" s="32">
        <f>F11+F22+F26+F28+F33+F41+F44+F38+F17</f>
        <v>155907.10888728581</v>
      </c>
      <c r="G10" s="32">
        <f>G11+G22+G26+G28+G33+G41+G44+G38+G17</f>
        <v>155907.10888728581</v>
      </c>
      <c r="H10" s="7" t="s">
        <v>6</v>
      </c>
    </row>
    <row r="11" spans="1:8" x14ac:dyDescent="0.3">
      <c r="A11" s="20" t="s">
        <v>46</v>
      </c>
      <c r="B11" s="14" t="s">
        <v>48</v>
      </c>
      <c r="C11" s="44">
        <f>C13+C14+C15+C16</f>
        <v>110900.00274120829</v>
      </c>
      <c r="D11" s="39"/>
      <c r="E11" s="33">
        <f>E13+E14+E15+E16</f>
        <v>117598.0027412083</v>
      </c>
      <c r="F11" s="33">
        <f t="shared" ref="F11:G11" si="0">F13+F14+F15+F16</f>
        <v>117598.00888728585</v>
      </c>
      <c r="G11" s="33">
        <f t="shared" si="0"/>
        <v>117598.00888728585</v>
      </c>
      <c r="H11" s="21"/>
    </row>
    <row r="12" spans="1:8" x14ac:dyDescent="0.3">
      <c r="A12" s="26" t="s">
        <v>47</v>
      </c>
      <c r="B12" s="27" t="s">
        <v>49</v>
      </c>
      <c r="C12" s="45">
        <f>C13+C14+C15+C16</f>
        <v>110900.00274120829</v>
      </c>
      <c r="D12" s="31"/>
      <c r="E12" s="52">
        <f>E13+E14+E15+E16</f>
        <v>117598.0027412083</v>
      </c>
      <c r="F12" s="52">
        <f t="shared" ref="F12:G12" si="1">F13+F14+F15+F16</f>
        <v>117598.00888728585</v>
      </c>
      <c r="G12" s="52">
        <f t="shared" si="1"/>
        <v>117598.00888728585</v>
      </c>
      <c r="H12" s="21"/>
    </row>
    <row r="13" spans="1:8" ht="120.75" customHeight="1" x14ac:dyDescent="0.3">
      <c r="A13" s="1" t="s">
        <v>8</v>
      </c>
      <c r="B13" s="15" t="s">
        <v>7</v>
      </c>
      <c r="C13" s="46">
        <f>110099+115.9</f>
        <v>110214.9</v>
      </c>
      <c r="D13" s="18"/>
      <c r="E13" s="51">
        <v>116877.3</v>
      </c>
      <c r="F13" s="51">
        <v>116877.3</v>
      </c>
      <c r="G13" s="51">
        <v>116877.3</v>
      </c>
      <c r="H13" s="15"/>
    </row>
    <row r="14" spans="1:8" ht="99.75" customHeight="1" x14ac:dyDescent="0.3">
      <c r="A14" s="1" t="s">
        <v>73</v>
      </c>
      <c r="B14" s="15" t="s">
        <v>19</v>
      </c>
      <c r="C14" s="46">
        <v>353.9</v>
      </c>
      <c r="D14" s="18"/>
      <c r="E14" s="51">
        <v>389.5</v>
      </c>
      <c r="F14" s="51">
        <v>389.46232281334522</v>
      </c>
      <c r="G14" s="51">
        <v>389.46232281334522</v>
      </c>
      <c r="H14" s="15"/>
    </row>
    <row r="15" spans="1:8" ht="155.25" customHeight="1" x14ac:dyDescent="0.3">
      <c r="A15" s="1" t="s">
        <v>74</v>
      </c>
      <c r="B15" s="15" t="s">
        <v>20</v>
      </c>
      <c r="C15" s="46">
        <v>99</v>
      </c>
      <c r="D15" s="18"/>
      <c r="E15" s="51">
        <v>99</v>
      </c>
      <c r="F15" s="51">
        <v>99.04382326420199</v>
      </c>
      <c r="G15" s="51">
        <v>99.04382326420199</v>
      </c>
      <c r="H15" s="16"/>
    </row>
    <row r="16" spans="1:8" ht="78.75" customHeight="1" x14ac:dyDescent="0.3">
      <c r="A16" s="1" t="s">
        <v>75</v>
      </c>
      <c r="B16" s="15" t="s">
        <v>21</v>
      </c>
      <c r="C16" s="46">
        <v>232.20274120829578</v>
      </c>
      <c r="D16" s="18"/>
      <c r="E16" s="51">
        <v>232.20274120829578</v>
      </c>
      <c r="F16" s="51">
        <v>232.20274120829578</v>
      </c>
      <c r="G16" s="51">
        <v>232.20274120829578</v>
      </c>
      <c r="H16" s="16"/>
    </row>
    <row r="17" spans="1:8" ht="42.75" customHeight="1" x14ac:dyDescent="0.3">
      <c r="A17" s="20" t="s">
        <v>102</v>
      </c>
      <c r="B17" s="14" t="s">
        <v>103</v>
      </c>
      <c r="C17" s="44">
        <f>C18+C19+C20+C21</f>
        <v>6784.2787438801279</v>
      </c>
      <c r="D17" s="39"/>
      <c r="E17" s="53">
        <f>E18+E19+E20+E21</f>
        <v>8634.8999999999978</v>
      </c>
      <c r="F17" s="53">
        <f t="shared" ref="F17:G17" si="2">F18+F19+F20+F21</f>
        <v>9001.7999999999993</v>
      </c>
      <c r="G17" s="53">
        <f t="shared" si="2"/>
        <v>9001.7999999999993</v>
      </c>
      <c r="H17" s="22"/>
    </row>
    <row r="18" spans="1:8" ht="83.25" customHeight="1" x14ac:dyDescent="0.3">
      <c r="A18" s="2" t="s">
        <v>9</v>
      </c>
      <c r="B18" s="18" t="s">
        <v>104</v>
      </c>
      <c r="C18" s="45">
        <v>2802.7</v>
      </c>
      <c r="D18" s="18"/>
      <c r="E18" s="50">
        <v>3683.64</v>
      </c>
      <c r="F18" s="50">
        <v>3840.16</v>
      </c>
      <c r="G18" s="50">
        <v>3840.16</v>
      </c>
      <c r="H18" s="22"/>
    </row>
    <row r="19" spans="1:8" ht="98.25" customHeight="1" x14ac:dyDescent="0.3">
      <c r="A19" s="2" t="s">
        <v>10</v>
      </c>
      <c r="B19" s="18" t="s">
        <v>105</v>
      </c>
      <c r="C19" s="45">
        <v>51.384166160106467</v>
      </c>
      <c r="D19" s="18"/>
      <c r="E19" s="50">
        <v>63.9</v>
      </c>
      <c r="F19" s="50">
        <v>66.62</v>
      </c>
      <c r="G19" s="50">
        <v>66.62</v>
      </c>
      <c r="H19" s="22"/>
    </row>
    <row r="20" spans="1:8" ht="78.75" customHeight="1" x14ac:dyDescent="0.3">
      <c r="A20" s="2" t="s">
        <v>11</v>
      </c>
      <c r="B20" s="18" t="s">
        <v>106</v>
      </c>
      <c r="C20" s="45">
        <v>3754.5162703388023</v>
      </c>
      <c r="D20" s="18"/>
      <c r="E20" s="50">
        <v>4668.8999999999996</v>
      </c>
      <c r="F20" s="50">
        <v>4867.2700000000004</v>
      </c>
      <c r="G20" s="50">
        <v>4867.2700000000004</v>
      </c>
      <c r="H20" s="22"/>
    </row>
    <row r="21" spans="1:8" ht="78.75" customHeight="1" x14ac:dyDescent="0.3">
      <c r="A21" s="2" t="s">
        <v>108</v>
      </c>
      <c r="B21" s="18" t="s">
        <v>107</v>
      </c>
      <c r="C21" s="45">
        <v>175.67830738121978</v>
      </c>
      <c r="D21" s="18"/>
      <c r="E21" s="50">
        <v>218.46</v>
      </c>
      <c r="F21" s="50">
        <v>227.75</v>
      </c>
      <c r="G21" s="50">
        <v>227.75</v>
      </c>
      <c r="H21" s="22"/>
    </row>
    <row r="22" spans="1:8" ht="18.75" customHeight="1" x14ac:dyDescent="0.3">
      <c r="A22" s="23" t="s">
        <v>61</v>
      </c>
      <c r="B22" s="24" t="s">
        <v>50</v>
      </c>
      <c r="C22" s="44">
        <f>C23+C24+C25</f>
        <v>11696</v>
      </c>
      <c r="D22" s="37"/>
      <c r="E22" s="53">
        <f>E23+E24+E25</f>
        <v>7268</v>
      </c>
      <c r="F22" s="53">
        <f t="shared" ref="F22:G22" si="3">F23+F24+F25</f>
        <v>7268</v>
      </c>
      <c r="G22" s="53">
        <f t="shared" si="3"/>
        <v>7268</v>
      </c>
      <c r="H22" s="22"/>
    </row>
    <row r="23" spans="1:8" ht="61.5" customHeight="1" x14ac:dyDescent="0.3">
      <c r="A23" s="1" t="s">
        <v>76</v>
      </c>
      <c r="B23" s="15" t="s">
        <v>22</v>
      </c>
      <c r="C23" s="46">
        <v>9935</v>
      </c>
      <c r="D23" s="18"/>
      <c r="E23" s="51">
        <v>5564</v>
      </c>
      <c r="F23" s="51">
        <v>5564</v>
      </c>
      <c r="G23" s="51">
        <v>5564</v>
      </c>
      <c r="H23" s="15"/>
    </row>
    <row r="24" spans="1:8" ht="60.75" customHeight="1" x14ac:dyDescent="0.3">
      <c r="A24" s="1" t="s">
        <v>77</v>
      </c>
      <c r="B24" s="15" t="s">
        <v>23</v>
      </c>
      <c r="C24" s="46">
        <v>1642</v>
      </c>
      <c r="D24" s="18"/>
      <c r="E24" s="51">
        <v>1602</v>
      </c>
      <c r="F24" s="51">
        <v>1602</v>
      </c>
      <c r="G24" s="51">
        <v>1602</v>
      </c>
      <c r="H24" s="15"/>
    </row>
    <row r="25" spans="1:8" ht="80.25" customHeight="1" x14ac:dyDescent="0.3">
      <c r="A25" s="2" t="s">
        <v>79</v>
      </c>
      <c r="B25" s="15" t="s">
        <v>78</v>
      </c>
      <c r="C25" s="45">
        <v>119</v>
      </c>
      <c r="D25" s="18"/>
      <c r="E25" s="50">
        <v>102</v>
      </c>
      <c r="F25" s="50">
        <v>102</v>
      </c>
      <c r="G25" s="50">
        <v>102</v>
      </c>
      <c r="H25" s="18"/>
    </row>
    <row r="26" spans="1:8" ht="21.75" customHeight="1" x14ac:dyDescent="0.3">
      <c r="A26" s="23" t="s">
        <v>52</v>
      </c>
      <c r="B26" s="24" t="s">
        <v>51</v>
      </c>
      <c r="C26" s="44">
        <f>C27</f>
        <v>2272</v>
      </c>
      <c r="D26" s="37"/>
      <c r="E26" s="53">
        <f>E27</f>
        <v>1942</v>
      </c>
      <c r="F26" s="53">
        <f t="shared" ref="F26:G26" si="4">F27</f>
        <v>1942</v>
      </c>
      <c r="G26" s="53">
        <f t="shared" si="4"/>
        <v>1942</v>
      </c>
      <c r="H26" s="18"/>
    </row>
    <row r="27" spans="1:8" ht="102.75" customHeight="1" x14ac:dyDescent="0.3">
      <c r="A27" s="1" t="s">
        <v>80</v>
      </c>
      <c r="B27" s="15" t="s">
        <v>24</v>
      </c>
      <c r="C27" s="46">
        <v>2272</v>
      </c>
      <c r="D27" s="18"/>
      <c r="E27" s="51">
        <v>1942</v>
      </c>
      <c r="F27" s="51">
        <v>1942</v>
      </c>
      <c r="G27" s="51">
        <v>1942</v>
      </c>
      <c r="H27" s="15"/>
    </row>
    <row r="28" spans="1:8" ht="58.5" customHeight="1" x14ac:dyDescent="0.3">
      <c r="A28" s="25" t="s">
        <v>53</v>
      </c>
      <c r="B28" s="24" t="s">
        <v>54</v>
      </c>
      <c r="C28" s="44">
        <f>C29+C30+C31+C32</f>
        <v>15118.9</v>
      </c>
      <c r="D28" s="37"/>
      <c r="E28" s="53">
        <f>E29+E30+E31+E32</f>
        <v>18167</v>
      </c>
      <c r="F28" s="53">
        <f t="shared" ref="F28:G28" si="5">F29+F30+F31+F32</f>
        <v>18167</v>
      </c>
      <c r="G28" s="53">
        <f t="shared" si="5"/>
        <v>18167</v>
      </c>
      <c r="H28" s="18"/>
    </row>
    <row r="29" spans="1:8" ht="101.25" customHeight="1" x14ac:dyDescent="0.3">
      <c r="A29" s="1" t="s">
        <v>69</v>
      </c>
      <c r="B29" s="15" t="s">
        <v>113</v>
      </c>
      <c r="C29" s="46">
        <f>12508.7+1120</f>
        <v>13628.7</v>
      </c>
      <c r="D29" s="18"/>
      <c r="E29" s="51">
        <v>16584.8</v>
      </c>
      <c r="F29" s="51">
        <v>16584.8</v>
      </c>
      <c r="G29" s="51">
        <v>16584.8</v>
      </c>
      <c r="H29" s="16"/>
    </row>
    <row r="30" spans="1:8" ht="99.75" customHeight="1" x14ac:dyDescent="0.3">
      <c r="A30" s="1" t="s">
        <v>70</v>
      </c>
      <c r="B30" s="15" t="s">
        <v>26</v>
      </c>
      <c r="C30" s="46">
        <v>569.29999999999995</v>
      </c>
      <c r="D30" s="18"/>
      <c r="E30" s="51">
        <v>569.29999999999995</v>
      </c>
      <c r="F30" s="51">
        <v>569.29999999999995</v>
      </c>
      <c r="G30" s="51">
        <v>569.29999999999995</v>
      </c>
      <c r="H30" s="15"/>
    </row>
    <row r="31" spans="1:8" ht="98.25" customHeight="1" x14ac:dyDescent="0.3">
      <c r="A31" s="1" t="s">
        <v>71</v>
      </c>
      <c r="B31" s="15" t="s">
        <v>25</v>
      </c>
      <c r="C31" s="46">
        <v>255.9</v>
      </c>
      <c r="D31" s="18"/>
      <c r="E31" s="51">
        <v>255.9</v>
      </c>
      <c r="F31" s="51">
        <v>255.9</v>
      </c>
      <c r="G31" s="51">
        <v>255.9</v>
      </c>
      <c r="H31" s="15"/>
    </row>
    <row r="32" spans="1:8" ht="99.75" customHeight="1" x14ac:dyDescent="0.3">
      <c r="A32" s="1" t="s">
        <v>72</v>
      </c>
      <c r="B32" s="15" t="s">
        <v>27</v>
      </c>
      <c r="C32" s="46">
        <v>665</v>
      </c>
      <c r="D32" s="18"/>
      <c r="E32" s="51">
        <v>757</v>
      </c>
      <c r="F32" s="51">
        <v>757</v>
      </c>
      <c r="G32" s="51">
        <v>757</v>
      </c>
      <c r="H32" s="15"/>
    </row>
    <row r="33" spans="1:8" ht="27" customHeight="1" x14ac:dyDescent="0.3">
      <c r="A33" s="25" t="s">
        <v>56</v>
      </c>
      <c r="B33" s="24" t="s">
        <v>55</v>
      </c>
      <c r="C33" s="44">
        <f>C34+C35+C36+C37</f>
        <v>486</v>
      </c>
      <c r="D33" s="37"/>
      <c r="E33" s="53">
        <f>E34+E35+E36+E37</f>
        <v>587</v>
      </c>
      <c r="F33" s="53">
        <f>F34+F35+F36+F37</f>
        <v>587</v>
      </c>
      <c r="G33" s="53">
        <f t="shared" ref="G33" si="6">G34+G35+G36+G37</f>
        <v>587</v>
      </c>
      <c r="H33" s="18"/>
    </row>
    <row r="34" spans="1:8" ht="79.5" customHeight="1" x14ac:dyDescent="0.3">
      <c r="A34" s="1" t="s">
        <v>81</v>
      </c>
      <c r="B34" s="15" t="s">
        <v>28</v>
      </c>
      <c r="C34" s="46">
        <v>64.8</v>
      </c>
      <c r="D34" s="18"/>
      <c r="E34" s="51">
        <v>229.4</v>
      </c>
      <c r="F34" s="51">
        <v>229.4</v>
      </c>
      <c r="G34" s="51">
        <v>229.4</v>
      </c>
      <c r="H34" s="15"/>
    </row>
    <row r="35" spans="1:8" ht="78.75" customHeight="1" x14ac:dyDescent="0.3">
      <c r="A35" s="1" t="s">
        <v>82</v>
      </c>
      <c r="B35" s="15" t="s">
        <v>29</v>
      </c>
      <c r="C35" s="46">
        <v>0</v>
      </c>
      <c r="D35" s="18"/>
      <c r="E35" s="51">
        <v>0.1</v>
      </c>
      <c r="F35" s="51">
        <v>0.1</v>
      </c>
      <c r="G35" s="51">
        <v>0.1</v>
      </c>
      <c r="H35" s="15"/>
    </row>
    <row r="36" spans="1:8" ht="60.75" customHeight="1" x14ac:dyDescent="0.3">
      <c r="A36" s="1" t="s">
        <v>83</v>
      </c>
      <c r="B36" s="15" t="s">
        <v>30</v>
      </c>
      <c r="C36" s="46">
        <v>97.2</v>
      </c>
      <c r="D36" s="18"/>
      <c r="E36" s="51">
        <v>5.2</v>
      </c>
      <c r="F36" s="51">
        <v>5.2</v>
      </c>
      <c r="G36" s="51">
        <v>5.2</v>
      </c>
      <c r="H36" s="15"/>
    </row>
    <row r="37" spans="1:8" ht="63.75" customHeight="1" x14ac:dyDescent="0.3">
      <c r="A37" s="1" t="s">
        <v>84</v>
      </c>
      <c r="B37" s="15" t="s">
        <v>31</v>
      </c>
      <c r="C37" s="46">
        <v>324</v>
      </c>
      <c r="D37" s="18"/>
      <c r="E37" s="51">
        <v>352.3</v>
      </c>
      <c r="F37" s="51">
        <v>352.3</v>
      </c>
      <c r="G37" s="51">
        <v>352.3</v>
      </c>
      <c r="H37" s="15"/>
    </row>
    <row r="38" spans="1:8" ht="39.75" customHeight="1" x14ac:dyDescent="0.3">
      <c r="A38" s="25" t="s">
        <v>66</v>
      </c>
      <c r="B38" s="24" t="s">
        <v>65</v>
      </c>
      <c r="C38" s="44">
        <f>C39+C40</f>
        <v>20</v>
      </c>
      <c r="D38" s="37"/>
      <c r="E38" s="53">
        <f>E39+E40</f>
        <v>0</v>
      </c>
      <c r="F38" s="53">
        <f t="shared" ref="F38:G38" si="7">F39+F40</f>
        <v>0</v>
      </c>
      <c r="G38" s="53">
        <f t="shared" si="7"/>
        <v>0</v>
      </c>
      <c r="H38" s="18"/>
    </row>
    <row r="39" spans="1:8" ht="44.25" customHeight="1" x14ac:dyDescent="0.3">
      <c r="A39" s="1" t="s">
        <v>67</v>
      </c>
      <c r="B39" s="15" t="s">
        <v>110</v>
      </c>
      <c r="C39" s="46">
        <v>20</v>
      </c>
      <c r="D39" s="18"/>
      <c r="E39" s="51">
        <v>0</v>
      </c>
      <c r="F39" s="51">
        <v>0</v>
      </c>
      <c r="G39" s="51">
        <v>0</v>
      </c>
      <c r="H39" s="18"/>
    </row>
    <row r="40" spans="1:8" ht="43.5" customHeight="1" x14ac:dyDescent="0.3">
      <c r="A40" s="1" t="s">
        <v>68</v>
      </c>
      <c r="B40" s="15" t="s">
        <v>111</v>
      </c>
      <c r="C40" s="46">
        <v>0</v>
      </c>
      <c r="D40" s="18"/>
      <c r="E40" s="51">
        <v>0</v>
      </c>
      <c r="F40" s="51">
        <v>0</v>
      </c>
      <c r="G40" s="51">
        <v>0</v>
      </c>
      <c r="H40" s="18"/>
    </row>
    <row r="41" spans="1:8" ht="38.25" customHeight="1" x14ac:dyDescent="0.3">
      <c r="A41" s="25" t="s">
        <v>57</v>
      </c>
      <c r="B41" s="24" t="s">
        <v>58</v>
      </c>
      <c r="C41" s="44">
        <f>C42+C43</f>
        <v>251.1</v>
      </c>
      <c r="D41" s="37"/>
      <c r="E41" s="53">
        <f>E42+E43</f>
        <v>0</v>
      </c>
      <c r="F41" s="53">
        <f t="shared" ref="F41:G41" si="8">F42+F43</f>
        <v>0</v>
      </c>
      <c r="G41" s="53">
        <f t="shared" si="8"/>
        <v>0</v>
      </c>
      <c r="H41" s="18"/>
    </row>
    <row r="42" spans="1:8" ht="62.25" customHeight="1" x14ac:dyDescent="0.3">
      <c r="A42" s="1" t="s">
        <v>34</v>
      </c>
      <c r="B42" s="15" t="s">
        <v>32</v>
      </c>
      <c r="C42" s="46">
        <v>251.1</v>
      </c>
      <c r="D42" s="18"/>
      <c r="E42" s="51">
        <v>0</v>
      </c>
      <c r="F42" s="51">
        <v>0</v>
      </c>
      <c r="G42" s="51">
        <v>0</v>
      </c>
      <c r="H42" s="15"/>
    </row>
    <row r="43" spans="1:8" ht="56.25" x14ac:dyDescent="0.3">
      <c r="A43" s="1" t="s">
        <v>35</v>
      </c>
      <c r="B43" s="15" t="s">
        <v>33</v>
      </c>
      <c r="C43" s="46">
        <v>0</v>
      </c>
      <c r="D43" s="18"/>
      <c r="E43" s="51">
        <v>0</v>
      </c>
      <c r="F43" s="51">
        <v>0</v>
      </c>
      <c r="G43" s="51">
        <v>0</v>
      </c>
      <c r="H43" s="15"/>
    </row>
    <row r="44" spans="1:8" x14ac:dyDescent="0.3">
      <c r="A44" s="23" t="s">
        <v>59</v>
      </c>
      <c r="B44" s="24" t="s">
        <v>60</v>
      </c>
      <c r="C44" s="44">
        <f>SUM(C45:C57)</f>
        <v>1800</v>
      </c>
      <c r="D44" s="37"/>
      <c r="E44" s="53">
        <f>SUM(E45:E57)</f>
        <v>1343.3000000000002</v>
      </c>
      <c r="F44" s="53">
        <f t="shared" ref="F44:G44" si="9">SUM(F45:F57)</f>
        <v>1343.3000000000002</v>
      </c>
      <c r="G44" s="53">
        <f t="shared" si="9"/>
        <v>1343.3000000000002</v>
      </c>
      <c r="H44" s="18"/>
    </row>
    <row r="45" spans="1:8" ht="84" customHeight="1" x14ac:dyDescent="0.3">
      <c r="A45" s="2" t="s">
        <v>93</v>
      </c>
      <c r="B45" s="31" t="s">
        <v>43</v>
      </c>
      <c r="C45" s="45">
        <v>0.2</v>
      </c>
      <c r="D45" s="31"/>
      <c r="E45" s="50">
        <v>0.2</v>
      </c>
      <c r="F45" s="50">
        <v>0.2</v>
      </c>
      <c r="G45" s="50">
        <v>0.2</v>
      </c>
      <c r="H45" s="18"/>
    </row>
    <row r="46" spans="1:8" ht="102" customHeight="1" x14ac:dyDescent="0.3">
      <c r="A46" s="2" t="s">
        <v>94</v>
      </c>
      <c r="B46" s="31" t="s">
        <v>44</v>
      </c>
      <c r="C46" s="45">
        <v>1</v>
      </c>
      <c r="D46" s="31"/>
      <c r="E46" s="50">
        <v>1</v>
      </c>
      <c r="F46" s="50">
        <v>1</v>
      </c>
      <c r="G46" s="50">
        <v>1</v>
      </c>
      <c r="H46" s="18"/>
    </row>
    <row r="47" spans="1:8" ht="119.25" customHeight="1" x14ac:dyDescent="0.3">
      <c r="A47" s="2" t="s">
        <v>95</v>
      </c>
      <c r="B47" s="31" t="s">
        <v>41</v>
      </c>
      <c r="C47" s="45">
        <v>190.5</v>
      </c>
      <c r="D47" s="31"/>
      <c r="E47" s="50">
        <v>91</v>
      </c>
      <c r="F47" s="50">
        <v>91</v>
      </c>
      <c r="G47" s="50">
        <v>91</v>
      </c>
      <c r="H47" s="18"/>
    </row>
    <row r="48" spans="1:8" ht="106.5" customHeight="1" x14ac:dyDescent="0.3">
      <c r="A48" s="2" t="s">
        <v>96</v>
      </c>
      <c r="B48" s="31" t="s">
        <v>88</v>
      </c>
      <c r="C48" s="45">
        <v>0.5</v>
      </c>
      <c r="D48" s="31"/>
      <c r="E48" s="50">
        <v>0.5</v>
      </c>
      <c r="F48" s="50">
        <v>0.5</v>
      </c>
      <c r="G48" s="50">
        <v>0.5</v>
      </c>
      <c r="H48" s="18"/>
    </row>
    <row r="49" spans="1:8" ht="101.25" customHeight="1" x14ac:dyDescent="0.3">
      <c r="A49" s="1" t="s">
        <v>91</v>
      </c>
      <c r="B49" s="27" t="s">
        <v>36</v>
      </c>
      <c r="C49" s="34">
        <f>319+100-14.9</f>
        <v>404.1</v>
      </c>
      <c r="D49" s="31"/>
      <c r="E49" s="51">
        <v>256.5</v>
      </c>
      <c r="F49" s="51">
        <v>256.5</v>
      </c>
      <c r="G49" s="51">
        <v>256.5</v>
      </c>
      <c r="H49" s="15"/>
    </row>
    <row r="50" spans="1:8" ht="81" customHeight="1" x14ac:dyDescent="0.3">
      <c r="A50" s="2" t="s">
        <v>90</v>
      </c>
      <c r="B50" s="27" t="s">
        <v>85</v>
      </c>
      <c r="C50" s="45">
        <v>240</v>
      </c>
      <c r="D50" s="31"/>
      <c r="E50" s="50">
        <v>44</v>
      </c>
      <c r="F50" s="50">
        <v>44</v>
      </c>
      <c r="G50" s="50">
        <v>44</v>
      </c>
      <c r="H50" s="18"/>
    </row>
    <row r="51" spans="1:8" ht="84" customHeight="1" x14ac:dyDescent="0.3">
      <c r="A51" s="1" t="s">
        <v>89</v>
      </c>
      <c r="B51" s="27" t="s">
        <v>39</v>
      </c>
      <c r="C51" s="45">
        <v>11</v>
      </c>
      <c r="D51" s="31"/>
      <c r="E51" s="50">
        <v>15</v>
      </c>
      <c r="F51" s="50">
        <v>15</v>
      </c>
      <c r="G51" s="50">
        <v>15</v>
      </c>
      <c r="H51" s="18"/>
    </row>
    <row r="52" spans="1:8" ht="119.25" customHeight="1" x14ac:dyDescent="0.3">
      <c r="A52" s="1" t="s">
        <v>97</v>
      </c>
      <c r="B52" s="27" t="s">
        <v>37</v>
      </c>
      <c r="C52" s="46">
        <v>285</v>
      </c>
      <c r="D52" s="31"/>
      <c r="E52" s="51">
        <v>322.8</v>
      </c>
      <c r="F52" s="51">
        <v>322.8</v>
      </c>
      <c r="G52" s="51">
        <v>322.8</v>
      </c>
      <c r="H52" s="16"/>
    </row>
    <row r="53" spans="1:8" ht="80.25" customHeight="1" x14ac:dyDescent="0.3">
      <c r="A53" s="2" t="s">
        <v>98</v>
      </c>
      <c r="B53" s="27" t="s">
        <v>42</v>
      </c>
      <c r="C53" s="45">
        <v>57.7</v>
      </c>
      <c r="D53" s="31"/>
      <c r="E53" s="50">
        <v>125.7</v>
      </c>
      <c r="F53" s="50">
        <v>125.7</v>
      </c>
      <c r="G53" s="50">
        <v>125.7</v>
      </c>
      <c r="H53" s="18"/>
    </row>
    <row r="54" spans="1:8" ht="118.5" customHeight="1" x14ac:dyDescent="0.3">
      <c r="A54" s="2" t="s">
        <v>99</v>
      </c>
      <c r="B54" s="27" t="s">
        <v>87</v>
      </c>
      <c r="C54" s="45">
        <v>78</v>
      </c>
      <c r="D54" s="31"/>
      <c r="E54" s="50">
        <v>80</v>
      </c>
      <c r="F54" s="50">
        <v>80</v>
      </c>
      <c r="G54" s="50">
        <v>80</v>
      </c>
      <c r="H54" s="18"/>
    </row>
    <row r="55" spans="1:8" ht="99" customHeight="1" x14ac:dyDescent="0.3">
      <c r="A55" s="2" t="s">
        <v>100</v>
      </c>
      <c r="B55" s="27" t="s">
        <v>86</v>
      </c>
      <c r="C55" s="45">
        <v>3</v>
      </c>
      <c r="D55" s="31"/>
      <c r="E55" s="50">
        <v>3</v>
      </c>
      <c r="F55" s="50">
        <v>3</v>
      </c>
      <c r="G55" s="50">
        <v>3</v>
      </c>
      <c r="H55" s="18"/>
    </row>
    <row r="56" spans="1:8" ht="117.75" customHeight="1" x14ac:dyDescent="0.3">
      <c r="A56" s="2" t="s">
        <v>92</v>
      </c>
      <c r="B56" s="27" t="s">
        <v>40</v>
      </c>
      <c r="C56" s="45">
        <v>3.6</v>
      </c>
      <c r="D56" s="31"/>
      <c r="E56" s="50">
        <v>3.6</v>
      </c>
      <c r="F56" s="50">
        <v>3.6</v>
      </c>
      <c r="G56" s="50">
        <v>3.6</v>
      </c>
      <c r="H56" s="18"/>
    </row>
    <row r="57" spans="1:8" ht="108.75" customHeight="1" x14ac:dyDescent="0.3">
      <c r="A57" s="1" t="s">
        <v>101</v>
      </c>
      <c r="B57" s="27" t="s">
        <v>38</v>
      </c>
      <c r="C57" s="46">
        <v>525.4</v>
      </c>
      <c r="D57" s="31"/>
      <c r="E57" s="51">
        <v>400</v>
      </c>
      <c r="F57" s="51">
        <v>400</v>
      </c>
      <c r="G57" s="51">
        <v>400</v>
      </c>
      <c r="H57" s="15"/>
    </row>
    <row r="58" spans="1:8" ht="18.75" customHeight="1" x14ac:dyDescent="0.3">
      <c r="A58" s="8"/>
      <c r="B58" s="9"/>
      <c r="C58" s="47"/>
      <c r="D58" s="9"/>
      <c r="E58" s="9"/>
      <c r="F58" s="9"/>
      <c r="G58" s="9"/>
      <c r="H58" s="9"/>
    </row>
    <row r="59" spans="1:8" x14ac:dyDescent="0.3">
      <c r="C59" s="48"/>
      <c r="E59" s="35"/>
      <c r="F59" s="35"/>
      <c r="G59" s="35"/>
      <c r="H59" s="35">
        <f t="shared" ref="H59" si="10">H58-H44</f>
        <v>0</v>
      </c>
    </row>
  </sheetData>
  <mergeCells count="6">
    <mergeCell ref="A5:G5"/>
    <mergeCell ref="A7:A8"/>
    <mergeCell ref="B7:B8"/>
    <mergeCell ref="E7:E8"/>
    <mergeCell ref="F7:G7"/>
    <mergeCell ref="C7:C8"/>
  </mergeCells>
  <pageMargins left="1.1811023622047245" right="0.39370078740157483" top="0.43307086614173229" bottom="0.43307086614173229" header="0" footer="0"/>
  <pageSetup paperSize="9" scale="40" fitToHeight="0" orientation="portrait" r:id="rId1"/>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1-й год</vt:lpstr>
      <vt:lpstr>'1-й год'!Заголовки_для_печати</vt:lpstr>
    </vt:vector>
  </TitlesOfParts>
  <Company>BFT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Dmitry</dc:creator>
  <cp:lastModifiedBy>SELINA</cp:lastModifiedBy>
  <cp:lastPrinted>2018-10-16T02:46:09Z</cp:lastPrinted>
  <dcterms:created xsi:type="dcterms:W3CDTF">2006-02-07T12:07:20Z</dcterms:created>
  <dcterms:modified xsi:type="dcterms:W3CDTF">2018-10-16T02:46:13Z</dcterms:modified>
</cp:coreProperties>
</file>